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firstSheet="2" activeTab="3"/>
  </bookViews>
  <sheets>
    <sheet name="Tabla 1 variable" sheetId="2" r:id="rId1"/>
    <sheet name="Tabla de 2 variables" sheetId="3" r:id="rId2"/>
    <sheet name="Escenarios" sheetId="4" r:id="rId3"/>
    <sheet name="Resumen del escenario" sheetId="13" r:id="rId4"/>
    <sheet name="Tabla dinámica del escenario" sheetId="14" r:id="rId5"/>
  </sheets>
  <definedNames>
    <definedName name="Bº_Bruto_Dia">Escenarios!$D$16</definedName>
    <definedName name="CO">Escenarios!$E$4</definedName>
    <definedName name="CU">Escenarios!$E$2</definedName>
    <definedName name="Margen_Bruto">Escenarios!$D$13</definedName>
    <definedName name="NC">Escenarios!$E$5</definedName>
    <definedName name="PU">Escenarios!$E$3</definedName>
    <definedName name="Tasa_comensal">Escenarios!$D$11</definedName>
  </definedNames>
  <calcPr calcId="152511"/>
  <pivotCaches>
    <pivotCache cacheId="0" r:id="rId6"/>
  </pivotCaches>
</workbook>
</file>

<file path=xl/calcChain.xml><?xml version="1.0" encoding="utf-8"?>
<calcChain xmlns="http://schemas.openxmlformats.org/spreadsheetml/2006/main">
  <c r="I8" i="4" l="1"/>
  <c r="E12" i="4" l="1"/>
  <c r="E10" i="4"/>
  <c r="E9" i="4"/>
  <c r="E14" i="4"/>
  <c r="B2" i="4" l="1"/>
  <c r="T23" i="4"/>
  <c r="T24" i="4" s="1"/>
  <c r="T25" i="4" s="1"/>
  <c r="D13" i="4"/>
  <c r="D16" i="4" s="1"/>
  <c r="T19" i="4" s="1"/>
  <c r="T21" i="4"/>
  <c r="D11" i="4"/>
  <c r="H9" i="3"/>
  <c r="H10" i="3" s="1"/>
  <c r="H11" i="3" s="1"/>
  <c r="D8" i="3"/>
  <c r="D11" i="3" s="1"/>
  <c r="H5" i="3" s="1"/>
  <c r="H7" i="3"/>
  <c r="D6" i="3"/>
  <c r="N5" i="2"/>
  <c r="O5" i="2" s="1"/>
  <c r="P5" i="2" s="1"/>
  <c r="L5" i="2"/>
  <c r="G9" i="2"/>
  <c r="G10" i="2" s="1"/>
  <c r="G11" i="2" s="1"/>
  <c r="D8" i="2"/>
  <c r="D11" i="2" s="1"/>
  <c r="H5" i="2" s="1"/>
  <c r="G7" i="2"/>
  <c r="D6" i="2"/>
  <c r="J6" i="2" l="1"/>
</calcChain>
</file>

<file path=xl/sharedStrings.xml><?xml version="1.0" encoding="utf-8"?>
<sst xmlns="http://schemas.openxmlformats.org/spreadsheetml/2006/main" count="94" uniqueCount="52">
  <si>
    <t>Restaurante "Menú Diario"</t>
  </si>
  <si>
    <t>Calculos y Estimaciones</t>
  </si>
  <si>
    <t>Coste unitario del menú</t>
  </si>
  <si>
    <t>Margen bruto:</t>
  </si>
  <si>
    <t>Variables estratégicas</t>
  </si>
  <si>
    <t xml:space="preserve">Precio medio </t>
  </si>
  <si>
    <r>
      <t xml:space="preserve">Comisiones </t>
    </r>
    <r>
      <rPr>
        <i/>
        <sz val="12"/>
        <color theme="1"/>
        <rFont val="Times New Roman"/>
        <family val="1"/>
      </rPr>
      <t>(Cocina y restaurante)</t>
    </r>
  </si>
  <si>
    <t>Tasa promedio comensal</t>
  </si>
  <si>
    <t>Número de comensales día</t>
  </si>
  <si>
    <t>Beneficio Bruto Estimado Día</t>
  </si>
  <si>
    <t>Variación comensales</t>
  </si>
  <si>
    <t xml:space="preserve">Variable estratégica: </t>
  </si>
  <si>
    <t>Nº de comensales día</t>
  </si>
  <si>
    <t>Comensales día</t>
  </si>
  <si>
    <t>Precio del Menú</t>
  </si>
  <si>
    <t>Comensales Día &amp; Precio Medio del Menú</t>
  </si>
  <si>
    <t xml:space="preserve">http://excelyvba.com/analisis-de-datos-con-escenarios-en-excel-2013/ </t>
  </si>
  <si>
    <t xml:space="preserve">https://exceltotal.com/evaluando-escenarios-con-excel/ </t>
  </si>
  <si>
    <t>CU</t>
  </si>
  <si>
    <t>Precio Unitario del Menú</t>
  </si>
  <si>
    <t>PU</t>
  </si>
  <si>
    <t>CO</t>
  </si>
  <si>
    <r>
      <t xml:space="preserve">Comisiones </t>
    </r>
    <r>
      <rPr>
        <i/>
        <sz val="9"/>
        <color rgb="FFFF0000"/>
        <rFont val="Times New Roman"/>
        <family val="1"/>
      </rPr>
      <t>(Cocina y restaurante)</t>
    </r>
  </si>
  <si>
    <t>NC</t>
  </si>
  <si>
    <t>Configuración de Escenarios</t>
  </si>
  <si>
    <t>Coste unitario del menú (CU)</t>
  </si>
  <si>
    <t>Precio Menú (PU)</t>
  </si>
  <si>
    <t>Comisiones (CO)</t>
  </si>
  <si>
    <t>Comensales día (NC)</t>
  </si>
  <si>
    <t>Escenarios</t>
  </si>
  <si>
    <t>Temporada Alta</t>
  </si>
  <si>
    <t>Temporada Baja</t>
  </si>
  <si>
    <t>Temporada Frecuente</t>
  </si>
  <si>
    <t>Variables Estratégicas</t>
  </si>
  <si>
    <t>Probabilidad que suceda</t>
  </si>
  <si>
    <t>Temporada Excepcional</t>
  </si>
  <si>
    <t>Creado por Autor el 13/08/2015</t>
  </si>
  <si>
    <t xml:space="preserve">Creado por Jose Ignacio González Gómez </t>
  </si>
  <si>
    <t>Creado por Jose Ignacio González Gómez</t>
  </si>
  <si>
    <t>Resumen del escenario</t>
  </si>
  <si>
    <t>Celdas cambiantes:</t>
  </si>
  <si>
    <t>Valores actuales:</t>
  </si>
  <si>
    <t>Celdas de resultado:</t>
  </si>
  <si>
    <t>Notas: La columna de valores actuales representa los valores de las celdas cambiantes</t>
  </si>
  <si>
    <t>en el momento en que se creó el Informe resumen de escenario. Las celdas cambiantes de</t>
  </si>
  <si>
    <t>cada escenario se muestran en gris.</t>
  </si>
  <si>
    <t>Tasa_comensal</t>
  </si>
  <si>
    <t>Margen_Bruto</t>
  </si>
  <si>
    <t>Bº_Bruto_Dia</t>
  </si>
  <si>
    <t>Etiquetas de fila</t>
  </si>
  <si>
    <t>$E$2:$E$5 por</t>
  </si>
  <si>
    <t>Autor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</si>
</sst>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* #,##0.0\ [$€-C0A]_-;\-* #,##0.0\ [$€-C0A]_-;_-* &quot;-&quot;??\ [$€-C0A]_-;_-@_-"/>
    <numFmt numFmtId="165" formatCode="_-* #,##0.0\ [$€-C0A]_-;\-* #,##0.0\ [$€-C0A]_-;_-* &quot;-&quot;?\ [$€-C0A]_-;_-@_-"/>
    <numFmt numFmtId="166" formatCode="0\ &quot;com&quot;"/>
    <numFmt numFmtId="167" formatCode="#,##0.00\ &quot;€&quot;"/>
    <numFmt numFmtId="168" formatCode="0.0%"/>
    <numFmt numFmtId="169" formatCode="_-* #,##0.00\ [$€-C0A]_-;\-* #,##0.00\ [$€-C0A]_-;_-* &quot;-&quot;??\ [$€-C0A]_-;_-@_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Times New Roman"/>
      <family val="1"/>
    </font>
    <font>
      <i/>
      <sz val="11"/>
      <color theme="1"/>
      <name val="Times New Roman"/>
      <family val="1"/>
    </font>
    <font>
      <sz val="18"/>
      <color theme="1"/>
      <name val="Calibri"/>
      <family val="2"/>
      <scheme val="minor"/>
    </font>
    <font>
      <i/>
      <sz val="12"/>
      <color theme="1"/>
      <name val="Times New Roman"/>
      <family val="1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3"/>
      <name val="Cambria"/>
      <family val="2"/>
      <scheme val="major"/>
    </font>
    <font>
      <b/>
      <sz val="14"/>
      <color theme="3"/>
      <name val="Calibri"/>
      <family val="2"/>
      <scheme val="minor"/>
    </font>
    <font>
      <sz val="14"/>
      <color theme="3"/>
      <name val="Cambria"/>
      <family val="2"/>
      <scheme val="major"/>
    </font>
    <font>
      <b/>
      <sz val="14"/>
      <color theme="0"/>
      <name val="Cambria"/>
      <family val="1"/>
      <scheme val="major"/>
    </font>
    <font>
      <b/>
      <sz val="14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FF0000"/>
      <name val="Cambria"/>
      <family val="2"/>
      <scheme val="major"/>
    </font>
    <font>
      <i/>
      <sz val="9"/>
      <color rgb="FFFF0000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2"/>
      <color indexed="9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indexed="18"/>
      <name val="Calibri"/>
      <family val="2"/>
      <scheme val="minor"/>
    </font>
    <font>
      <sz val="10"/>
      <color indexed="9"/>
      <name val="Calibri"/>
      <family val="2"/>
      <scheme val="minor"/>
    </font>
    <font>
      <sz val="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1" applyNumberFormat="0" applyFill="0" applyAlignment="0" applyProtection="0"/>
    <xf numFmtId="0" fontId="10" fillId="0" borderId="2" applyNumberFormat="0" applyFill="0" applyAlignment="0" applyProtection="0"/>
    <xf numFmtId="0" fontId="6" fillId="3" borderId="0" applyNumberFormat="0" applyBorder="0" applyAlignment="0" applyProtection="0"/>
  </cellStyleXfs>
  <cellXfs count="103">
    <xf numFmtId="0" fontId="0" fillId="0" borderId="0" xfId="0"/>
    <xf numFmtId="165" fontId="0" fillId="0" borderId="0" xfId="0" applyNumberFormat="1"/>
    <xf numFmtId="0" fontId="3" fillId="0" borderId="0" xfId="0" applyFont="1" applyFill="1" applyBorder="1" applyAlignment="1"/>
    <xf numFmtId="0" fontId="7" fillId="0" borderId="0" xfId="2"/>
    <xf numFmtId="167" fontId="6" fillId="2" borderId="0" xfId="0" applyNumberFormat="1" applyFont="1" applyFill="1"/>
    <xf numFmtId="0" fontId="10" fillId="0" borderId="2" xfId="5" applyAlignment="1"/>
    <xf numFmtId="0" fontId="8" fillId="0" borderId="0" xfId="3" applyBorder="1" applyAlignment="1"/>
    <xf numFmtId="0" fontId="12" fillId="0" borderId="0" xfId="3" applyFont="1" applyBorder="1" applyAlignment="1"/>
    <xf numFmtId="164" fontId="13" fillId="4" borderId="0" xfId="4" applyNumberFormat="1" applyFont="1" applyFill="1" applyBorder="1"/>
    <xf numFmtId="168" fontId="13" fillId="4" borderId="0" xfId="1" applyNumberFormat="1" applyFont="1" applyFill="1" applyBorder="1"/>
    <xf numFmtId="0" fontId="14" fillId="0" borderId="0" xfId="3" applyFont="1" applyBorder="1" applyAlignment="1"/>
    <xf numFmtId="0" fontId="13" fillId="0" borderId="2" xfId="5" applyFont="1" applyAlignment="1"/>
    <xf numFmtId="166" fontId="13" fillId="4" borderId="0" xfId="4" applyNumberFormat="1" applyFont="1" applyFill="1" applyBorder="1"/>
    <xf numFmtId="0" fontId="6" fillId="3" borderId="0" xfId="6" applyBorder="1" applyAlignment="1">
      <alignment vertical="center"/>
    </xf>
    <xf numFmtId="0" fontId="15" fillId="3" borderId="0" xfId="6" applyFont="1" applyBorder="1" applyAlignment="1">
      <alignment vertical="center"/>
    </xf>
    <xf numFmtId="0" fontId="2" fillId="0" borderId="0" xfId="0" applyFont="1"/>
    <xf numFmtId="0" fontId="4" fillId="5" borderId="0" xfId="0" applyFont="1" applyFill="1" applyAlignment="1">
      <alignment vertical="center" wrapText="1"/>
    </xf>
    <xf numFmtId="0" fontId="11" fillId="5" borderId="0" xfId="0" applyFont="1" applyFill="1" applyBorder="1" applyAlignment="1">
      <alignment vertical="center"/>
    </xf>
    <xf numFmtId="0" fontId="0" fillId="5" borderId="0" xfId="0" applyFill="1"/>
    <xf numFmtId="166" fontId="6" fillId="2" borderId="0" xfId="0" applyNumberFormat="1" applyFont="1" applyFill="1"/>
    <xf numFmtId="0" fontId="18" fillId="0" borderId="0" xfId="0" applyFont="1" applyAlignment="1">
      <alignment vertical="top"/>
    </xf>
    <xf numFmtId="167" fontId="0" fillId="0" borderId="0" xfId="0" applyNumberFormat="1" applyFont="1" applyFill="1"/>
    <xf numFmtId="167" fontId="0" fillId="0" borderId="0" xfId="0" applyNumberFormat="1"/>
    <xf numFmtId="0" fontId="0" fillId="0" borderId="0" xfId="0" applyFont="1" applyAlignment="1"/>
    <xf numFmtId="167" fontId="0" fillId="6" borderId="0" xfId="0" applyNumberFormat="1" applyFont="1" applyFill="1"/>
    <xf numFmtId="0" fontId="20" fillId="0" borderId="0" xfId="0" applyFont="1" applyAlignment="1">
      <alignment vertical="center"/>
    </xf>
    <xf numFmtId="167" fontId="6" fillId="2" borderId="0" xfId="0" applyNumberFormat="1" applyFont="1" applyFill="1" applyAlignment="1">
      <alignment horizontal="center" vertical="center"/>
    </xf>
    <xf numFmtId="0" fontId="23" fillId="0" borderId="0" xfId="0" applyFont="1" applyAlignment="1">
      <alignment horizontal="center" vertical="center"/>
    </xf>
    <xf numFmtId="169" fontId="16" fillId="2" borderId="0" xfId="4" applyNumberFormat="1" applyFont="1" applyFill="1" applyBorder="1"/>
    <xf numFmtId="169" fontId="23" fillId="4" borderId="0" xfId="4" applyNumberFormat="1" applyFont="1" applyFill="1" applyBorder="1"/>
    <xf numFmtId="168" fontId="23" fillId="4" borderId="0" xfId="1" applyNumberFormat="1" applyFont="1" applyFill="1" applyBorder="1"/>
    <xf numFmtId="166" fontId="23" fillId="4" borderId="0" xfId="4" applyNumberFormat="1" applyFont="1" applyFill="1" applyBorder="1"/>
    <xf numFmtId="168" fontId="16" fillId="2" borderId="0" xfId="1" applyNumberFormat="1" applyFont="1" applyFill="1" applyBorder="1"/>
    <xf numFmtId="166" fontId="16" fillId="2" borderId="0" xfId="4" applyNumberFormat="1" applyFont="1" applyFill="1" applyBorder="1"/>
    <xf numFmtId="167" fontId="0" fillId="0" borderId="3" xfId="0" applyNumberFormat="1" applyFont="1" applyFill="1" applyBorder="1" applyAlignment="1">
      <alignment horizontal="center" vertical="center"/>
    </xf>
    <xf numFmtId="10" fontId="0" fillId="0" borderId="3" xfId="1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0" fontId="0" fillId="0" borderId="3" xfId="1" applyNumberFormat="1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167" fontId="16" fillId="3" borderId="0" xfId="6" applyNumberFormat="1" applyFont="1" applyAlignment="1">
      <alignment horizontal="right" vertical="center"/>
    </xf>
    <xf numFmtId="0" fontId="20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17" fillId="0" borderId="0" xfId="0" applyFont="1" applyAlignment="1">
      <alignment horizontal="center" vertical="top"/>
    </xf>
    <xf numFmtId="0" fontId="4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9" fontId="13" fillId="0" borderId="0" xfId="1" applyFont="1" applyFill="1" applyBorder="1" applyAlignment="1">
      <alignment horizontal="left"/>
    </xf>
    <xf numFmtId="167" fontId="13" fillId="0" borderId="0" xfId="4" applyNumberFormat="1" applyFont="1" applyFill="1" applyBorder="1" applyAlignment="1">
      <alignment horizontal="left" vertical="center"/>
    </xf>
    <xf numFmtId="0" fontId="17" fillId="0" borderId="0" xfId="0" applyFont="1" applyAlignment="1">
      <alignment horizontal="center" vertical="center" textRotation="90" wrapText="1"/>
    </xf>
    <xf numFmtId="0" fontId="17" fillId="0" borderId="0" xfId="0" applyFont="1" applyAlignment="1">
      <alignment horizontal="center"/>
    </xf>
    <xf numFmtId="0" fontId="23" fillId="0" borderId="0" xfId="0" applyFont="1" applyAlignment="1">
      <alignment horizontal="center" vertical="center"/>
    </xf>
    <xf numFmtId="0" fontId="26" fillId="0" borderId="3" xfId="0" applyFont="1" applyBorder="1" applyAlignment="1">
      <alignment horizontal="right" vertical="center"/>
    </xf>
    <xf numFmtId="0" fontId="26" fillId="0" borderId="7" xfId="0" applyFont="1" applyBorder="1" applyAlignment="1">
      <alignment horizontal="right" vertical="center"/>
    </xf>
    <xf numFmtId="0" fontId="24" fillId="0" borderId="0" xfId="3" applyFont="1" applyBorder="1" applyAlignment="1">
      <alignment horizontal="right"/>
    </xf>
    <xf numFmtId="0" fontId="20" fillId="0" borderId="0" xfId="0" applyFont="1" applyAlignment="1">
      <alignment horizontal="center" vertical="center" wrapText="1"/>
    </xf>
    <xf numFmtId="0" fontId="21" fillId="0" borderId="8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27" fillId="0" borderId="8" xfId="0" applyFont="1" applyBorder="1" applyAlignment="1">
      <alignment horizontal="center" vertical="center"/>
    </xf>
    <xf numFmtId="0" fontId="27" fillId="0" borderId="15" xfId="0" applyFont="1" applyBorder="1" applyAlignment="1">
      <alignment horizontal="center" vertical="center"/>
    </xf>
    <xf numFmtId="0" fontId="27" fillId="0" borderId="10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7" fillId="0" borderId="11" xfId="0" applyFont="1" applyBorder="1" applyAlignment="1">
      <alignment horizontal="center" vertical="center"/>
    </xf>
    <xf numFmtId="0" fontId="27" fillId="0" borderId="4" xfId="0" applyFont="1" applyBorder="1" applyAlignment="1">
      <alignment horizontal="center" vertical="center"/>
    </xf>
    <xf numFmtId="0" fontId="27" fillId="0" borderId="12" xfId="0" applyFont="1" applyBorder="1" applyAlignment="1">
      <alignment horizontal="center" vertical="center" wrapText="1"/>
    </xf>
    <xf numFmtId="0" fontId="27" fillId="0" borderId="13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right" vertical="center"/>
    </xf>
    <xf numFmtId="0" fontId="28" fillId="0" borderId="7" xfId="0" applyFont="1" applyBorder="1" applyAlignment="1">
      <alignment horizontal="right" vertical="center"/>
    </xf>
    <xf numFmtId="10" fontId="21" fillId="0" borderId="3" xfId="1" applyNumberFormat="1" applyFont="1" applyBorder="1" applyAlignment="1">
      <alignment horizontal="center" vertical="center"/>
    </xf>
    <xf numFmtId="167" fontId="21" fillId="0" borderId="3" xfId="0" applyNumberFormat="1" applyFont="1" applyFill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0" fillId="0" borderId="0" xfId="0" applyFill="1" applyBorder="1" applyAlignment="1"/>
    <xf numFmtId="169" fontId="0" fillId="0" borderId="0" xfId="0" applyNumberFormat="1" applyFill="1" applyBorder="1" applyAlignment="1"/>
    <xf numFmtId="168" fontId="0" fillId="0" borderId="0" xfId="0" applyNumberFormat="1" applyFill="1" applyBorder="1" applyAlignment="1"/>
    <xf numFmtId="166" fontId="0" fillId="0" borderId="0" xfId="0" applyNumberFormat="1" applyFill="1" applyBorder="1" applyAlignment="1"/>
    <xf numFmtId="9" fontId="0" fillId="0" borderId="0" xfId="0" applyNumberFormat="1" applyFill="1" applyBorder="1" applyAlignment="1"/>
    <xf numFmtId="167" fontId="0" fillId="0" borderId="0" xfId="0" applyNumberFormat="1" applyFill="1" applyBorder="1" applyAlignment="1"/>
    <xf numFmtId="167" fontId="0" fillId="0" borderId="17" xfId="0" applyNumberFormat="1" applyFill="1" applyBorder="1" applyAlignment="1"/>
    <xf numFmtId="0" fontId="29" fillId="7" borderId="4" xfId="0" applyFont="1" applyFill="1" applyBorder="1" applyAlignment="1">
      <alignment horizontal="left"/>
    </xf>
    <xf numFmtId="0" fontId="29" fillId="7" borderId="16" xfId="0" applyFont="1" applyFill="1" applyBorder="1" applyAlignment="1">
      <alignment horizontal="left"/>
    </xf>
    <xf numFmtId="0" fontId="0" fillId="0" borderId="18" xfId="0" applyFill="1" applyBorder="1" applyAlignment="1"/>
    <xf numFmtId="0" fontId="30" fillId="8" borderId="0" xfId="0" applyFont="1" applyFill="1" applyBorder="1" applyAlignment="1">
      <alignment horizontal="left"/>
    </xf>
    <xf numFmtId="0" fontId="31" fillId="8" borderId="18" xfId="0" applyFont="1" applyFill="1" applyBorder="1" applyAlignment="1">
      <alignment horizontal="left"/>
    </xf>
    <xf numFmtId="0" fontId="30" fillId="8" borderId="17" xfId="0" applyFont="1" applyFill="1" applyBorder="1" applyAlignment="1">
      <alignment horizontal="left"/>
    </xf>
    <xf numFmtId="0" fontId="32" fillId="7" borderId="16" xfId="0" applyFont="1" applyFill="1" applyBorder="1" applyAlignment="1">
      <alignment horizontal="right"/>
    </xf>
    <xf numFmtId="0" fontId="32" fillId="7" borderId="4" xfId="0" applyFont="1" applyFill="1" applyBorder="1" applyAlignment="1">
      <alignment horizontal="right"/>
    </xf>
    <xf numFmtId="169" fontId="0" fillId="9" borderId="0" xfId="0" applyNumberFormat="1" applyFill="1" applyBorder="1" applyAlignment="1"/>
    <xf numFmtId="168" fontId="0" fillId="9" borderId="0" xfId="0" applyNumberFormat="1" applyFill="1" applyBorder="1" applyAlignment="1"/>
    <xf numFmtId="166" fontId="0" fillId="9" borderId="0" xfId="0" applyNumberFormat="1" applyFill="1" applyBorder="1" applyAlignment="1"/>
    <xf numFmtId="0" fontId="33" fillId="0" borderId="0" xfId="0" applyFont="1" applyFill="1" applyBorder="1" applyAlignment="1">
      <alignment vertical="top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7">
    <cellStyle name="Encabezado 1" xfId="4" builtinId="16"/>
    <cellStyle name="Énfasis1" xfId="6" builtinId="29"/>
    <cellStyle name="Hipervínculo" xfId="2" builtinId="8"/>
    <cellStyle name="Normal" xfId="0" builtinId="0"/>
    <cellStyle name="Porcentaje" xfId="1" builtinId="5"/>
    <cellStyle name="Título" xfId="3" builtinId="15"/>
    <cellStyle name="Título 2" xfId="5" builtinId="1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Autor" refreshedDate="42230.533884490738" createdVersion="5" refreshedVersion="5" minRefreshableVersion="3" recordCount="4">
  <cacheSource type="scenario"/>
  <cacheFields count="5">
    <cacheField name="$E$2:$E$5" numFmtId="0">
      <sharedItems containsNonDate="0" count="4">
        <s v="Temporada Baja"/>
        <s v="Temporada Frecuente"/>
        <s v="Temporada Alta"/>
        <s v="Temporada Excepcional"/>
      </sharedItems>
    </cacheField>
    <cacheField name="$E$2:$E$5 por" numFmtId="0">
      <sharedItems containsNonDate="0" count="1">
        <s v="Autor"/>
      </sharedItems>
    </cacheField>
    <cacheField name="resultado Tasa_comensal" numFmtId="0">
      <sharedItems containsSemiMixedTypes="0" containsNonDate="0" containsString="0" containsNumber="1" minValue="1.2" maxValue="6.1224489795918364" count="3">
        <n v="1.2"/>
        <n v="2.5333333333333332"/>
        <n v="6.1224489795918364"/>
      </sharedItems>
    </cacheField>
    <cacheField name="resultado Margen_Bruto" numFmtId="0">
      <sharedItems containsSemiMixedTypes="0" containsNonDate="0" containsString="0" containsNumber="1" minValue="0.76" maxValue="12.137500000000001" count="4">
        <n v="0.76"/>
        <n v="5.4412500000000001"/>
        <n v="12.137500000000001"/>
        <n v="12.100000000000001"/>
      </sharedItems>
    </cacheField>
    <cacheField name="resultado Bº_Bruto_Dia" numFmtId="0">
      <sharedItems containsSemiMixedTypes="0" containsNonDate="0" containsString="0" containsNumber="1" minValue="3.8" maxValue="423.50000000000006" count="4">
        <n v="3.8"/>
        <n v="70.736249999999998"/>
        <n v="303.4375"/>
        <n v="423.5000000000000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0" applyNumberFormats="0" applyBorderFormats="0" applyFontFormats="0" applyPatternFormats="0" applyAlignmentFormats="0" applyWidthHeightFormats="1" dataCaption="Celdas de resultado" updatedVersion="5" minRefreshableVersion="3" useAutoFormatting="1" rowGrandTotals="0" colGrandTotals="0" itemPrintTitles="1" createdVersion="5" indent="0" outline="1" outlineData="1" multipleFieldFilters="0" fieldListSortAscending="1">
  <location ref="A3:D7" firstHeaderRow="0" firstDataRow="1" firstDataCol="1" rowPageCount="1" colPageCount="1"/>
  <pivotFields count="5">
    <pivotField axis="axisRow" showAll="0" defaultSubtotal="0">
      <items count="4">
        <item x="2"/>
        <item x="0"/>
        <item x="3"/>
        <item x="1"/>
      </items>
    </pivotField>
    <pivotField axis="axisPage" multipleItemSelectionAllowed="1" showAll="0">
      <items count="2">
        <item x="0"/>
        <item t="default"/>
      </items>
    </pivotField>
    <pivotField dataField="1" showAll="0"/>
    <pivotField dataField="1" showAll="0"/>
    <pivotField dataField="1" showAll="0"/>
  </pivotFields>
  <rowFields count="1">
    <field x="0"/>
  </rowFields>
  <rowItems count="4">
    <i>
      <x/>
    </i>
    <i>
      <x v="1"/>
    </i>
    <i>
      <x v="2"/>
    </i>
    <i>
      <x v="3"/>
    </i>
  </rowItems>
  <colFields count="1">
    <field x="-2"/>
  </colFields>
  <colItems count="3">
    <i>
      <x/>
    </i>
    <i i="1">
      <x v="1"/>
    </i>
    <i i="2">
      <x v="2"/>
    </i>
  </colItems>
  <pageFields count="1">
    <pageField fld="1" hier="-1"/>
  </pageFields>
  <dataFields count="3">
    <dataField name="Tasa_comensal" fld="2" baseField="0" baseItem="0"/>
    <dataField name="Margen_Bruto" fld="3" baseField="0" baseItem="0"/>
    <dataField name="Bº_Bruto_Dia" fld="4" baseField="0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exceltotal.com/evaluando-escenarios-con-excel/" TargetMode="External"/><Relationship Id="rId1" Type="http://schemas.openxmlformats.org/officeDocument/2006/relationships/hyperlink" Target="http://excelyvba.com/analisis-de-datos-con-escenarios-en-excel-2013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https://exceltotal.com/evaluando-escenarios-con-excel/" TargetMode="External"/><Relationship Id="rId1" Type="http://schemas.openxmlformats.org/officeDocument/2006/relationships/hyperlink" Target="http://excelyvba.com/analisis-de-datos-con-escenarios-en-excel-2013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22"/>
  <sheetViews>
    <sheetView workbookViewId="0">
      <selection activeCell="K9" sqref="K9"/>
    </sheetView>
  </sheetViews>
  <sheetFormatPr baseColWidth="10" defaultColWidth="9.140625" defaultRowHeight="15" x14ac:dyDescent="0.25"/>
  <cols>
    <col min="1" max="1" width="1.5703125" customWidth="1"/>
    <col min="3" max="3" width="31.7109375" customWidth="1"/>
    <col min="4" max="4" width="4.42578125" customWidth="1"/>
    <col min="5" max="5" width="11.140625" customWidth="1"/>
    <col min="6" max="6" width="0.42578125" customWidth="1"/>
    <col min="8" max="8" width="11.85546875" bestFit="1" customWidth="1"/>
    <col min="9" max="9" width="12.5703125" customWidth="1"/>
  </cols>
  <sheetData>
    <row r="1" spans="2:21" ht="15" customHeight="1" x14ac:dyDescent="0.25">
      <c r="B1" s="44" t="s">
        <v>0</v>
      </c>
      <c r="C1" s="44"/>
      <c r="D1" s="44"/>
      <c r="E1" s="44"/>
      <c r="F1" s="16"/>
      <c r="G1" s="40" t="s">
        <v>4</v>
      </c>
      <c r="H1" s="40"/>
      <c r="I1" s="40"/>
    </row>
    <row r="2" spans="2:21" ht="15" customHeight="1" x14ac:dyDescent="0.25">
      <c r="B2" s="44"/>
      <c r="C2" s="44"/>
      <c r="D2" s="44"/>
      <c r="E2" s="44"/>
      <c r="F2" s="16"/>
      <c r="G2" s="40"/>
      <c r="H2" s="40"/>
      <c r="I2" s="40"/>
    </row>
    <row r="3" spans="2:21" ht="15.75" x14ac:dyDescent="0.25">
      <c r="B3" s="45" t="s">
        <v>1</v>
      </c>
      <c r="C3" s="45"/>
      <c r="D3" s="45"/>
      <c r="E3" s="45"/>
      <c r="F3" s="17"/>
      <c r="G3" s="41" t="s">
        <v>11</v>
      </c>
      <c r="H3" s="41"/>
      <c r="I3" s="20" t="s">
        <v>10</v>
      </c>
      <c r="Q3" s="42"/>
      <c r="R3" s="42"/>
    </row>
    <row r="4" spans="2:21" ht="22.5" customHeight="1" x14ac:dyDescent="0.3">
      <c r="B4" s="10" t="s">
        <v>2</v>
      </c>
      <c r="C4" s="6"/>
      <c r="E4" s="8">
        <v>3.45</v>
      </c>
      <c r="F4" s="18"/>
      <c r="G4" s="43" t="s">
        <v>12</v>
      </c>
      <c r="H4" s="43"/>
      <c r="Q4" s="46"/>
      <c r="R4" s="46"/>
    </row>
    <row r="5" spans="2:21" ht="20.25" customHeight="1" x14ac:dyDescent="0.3">
      <c r="B5" s="10" t="s">
        <v>5</v>
      </c>
      <c r="C5" s="7"/>
      <c r="E5" s="8">
        <v>10</v>
      </c>
      <c r="F5" s="18"/>
      <c r="G5" s="23"/>
      <c r="H5" s="4">
        <f>D11</f>
        <v>93.75</v>
      </c>
      <c r="K5" s="19">
        <v>5</v>
      </c>
      <c r="L5" s="19">
        <f>K5+5</f>
        <v>10</v>
      </c>
      <c r="M5" s="19">
        <v>15</v>
      </c>
      <c r="N5" s="19">
        <f>M5+10</f>
        <v>25</v>
      </c>
      <c r="O5" s="19">
        <f>N5+10</f>
        <v>35</v>
      </c>
      <c r="P5" s="19">
        <f>O5+10</f>
        <v>45</v>
      </c>
    </row>
    <row r="6" spans="2:21" ht="19.5" thickBot="1" x14ac:dyDescent="0.35">
      <c r="B6" s="11" t="s">
        <v>7</v>
      </c>
      <c r="C6" s="5"/>
      <c r="D6" s="47">
        <f>E5/E4</f>
        <v>2.8985507246376812</v>
      </c>
      <c r="E6" s="47"/>
      <c r="F6" s="18"/>
      <c r="G6" s="19">
        <v>5</v>
      </c>
      <c r="H6" s="21">
        <v>31.25</v>
      </c>
      <c r="J6" s="4">
        <f>D11</f>
        <v>93.75</v>
      </c>
      <c r="K6">
        <f t="dataTable" ref="K6:P6" dt2D="0" dtr="1" r1="E9"/>
        <v>31.25</v>
      </c>
      <c r="L6">
        <v>62.5</v>
      </c>
      <c r="M6">
        <v>93.75</v>
      </c>
      <c r="N6">
        <v>156.25</v>
      </c>
      <c r="O6">
        <v>218.75</v>
      </c>
      <c r="P6">
        <v>281.25</v>
      </c>
    </row>
    <row r="7" spans="2:21" ht="19.5" thickTop="1" x14ac:dyDescent="0.3">
      <c r="B7" s="10" t="s">
        <v>6</v>
      </c>
      <c r="E7" s="9">
        <v>0.03</v>
      </c>
      <c r="F7" s="18"/>
      <c r="G7" s="19">
        <f>G6+5</f>
        <v>10</v>
      </c>
      <c r="H7" s="21">
        <v>62.5</v>
      </c>
    </row>
    <row r="8" spans="2:21" ht="19.5" thickBot="1" x14ac:dyDescent="0.35">
      <c r="B8" s="11" t="s">
        <v>3</v>
      </c>
      <c r="C8" s="5"/>
      <c r="D8" s="48">
        <f>(E5-E4)-(E7*E5)</f>
        <v>6.25</v>
      </c>
      <c r="E8" s="48"/>
      <c r="F8" s="18"/>
      <c r="G8" s="19">
        <v>15</v>
      </c>
      <c r="H8" s="21">
        <v>93.75</v>
      </c>
    </row>
    <row r="9" spans="2:21" ht="19.5" thickTop="1" x14ac:dyDescent="0.3">
      <c r="B9" s="10" t="s">
        <v>8</v>
      </c>
      <c r="C9" s="2"/>
      <c r="E9" s="12">
        <v>15</v>
      </c>
      <c r="F9" s="18"/>
      <c r="G9" s="19">
        <f>G8+10</f>
        <v>25</v>
      </c>
      <c r="H9" s="21">
        <v>156.25</v>
      </c>
    </row>
    <row r="10" spans="2:21" x14ac:dyDescent="0.25">
      <c r="F10" s="18"/>
      <c r="G10" s="19">
        <f>G9+10</f>
        <v>35</v>
      </c>
      <c r="H10" s="21">
        <v>218.75</v>
      </c>
    </row>
    <row r="11" spans="2:21" ht="18.75" x14ac:dyDescent="0.25">
      <c r="B11" s="14" t="s">
        <v>9</v>
      </c>
      <c r="C11" s="13"/>
      <c r="D11" s="39">
        <f>E9*D8</f>
        <v>93.75</v>
      </c>
      <c r="E11" s="39"/>
      <c r="F11" s="18"/>
      <c r="G11" s="19">
        <f>G10+10</f>
        <v>45</v>
      </c>
      <c r="H11" s="21">
        <v>281.25</v>
      </c>
      <c r="Q11" s="3"/>
    </row>
    <row r="12" spans="2:21" x14ac:dyDescent="0.25">
      <c r="N12" s="22"/>
    </row>
    <row r="13" spans="2:21" x14ac:dyDescent="0.25">
      <c r="M13" s="3" t="s">
        <v>17</v>
      </c>
      <c r="N13" s="22"/>
    </row>
    <row r="14" spans="2:21" x14ac:dyDescent="0.25">
      <c r="M14" s="3" t="s">
        <v>16</v>
      </c>
      <c r="N14" s="22"/>
    </row>
    <row r="16" spans="2:21" x14ac:dyDescent="0.25">
      <c r="P16" s="42"/>
      <c r="Q16" s="42"/>
      <c r="R16" s="42"/>
      <c r="S16" s="42"/>
      <c r="T16" s="42"/>
      <c r="U16" s="42"/>
    </row>
    <row r="22" spans="7:7" x14ac:dyDescent="0.25">
      <c r="G22" s="1"/>
    </row>
  </sheetData>
  <mergeCells count="11">
    <mergeCell ref="D11:E11"/>
    <mergeCell ref="G1:I2"/>
    <mergeCell ref="G3:H3"/>
    <mergeCell ref="P16:U16"/>
    <mergeCell ref="G4:H4"/>
    <mergeCell ref="B1:E2"/>
    <mergeCell ref="B3:E3"/>
    <mergeCell ref="Q3:R3"/>
    <mergeCell ref="Q4:R4"/>
    <mergeCell ref="D6:E6"/>
    <mergeCell ref="D8:E8"/>
  </mergeCells>
  <hyperlinks>
    <hyperlink ref="M14" r:id="rId1"/>
    <hyperlink ref="M13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23"/>
  <sheetViews>
    <sheetView workbookViewId="0">
      <selection activeCell="J27" sqref="J27"/>
    </sheetView>
  </sheetViews>
  <sheetFormatPr baseColWidth="10" defaultColWidth="9.140625" defaultRowHeight="15" x14ac:dyDescent="0.25"/>
  <cols>
    <col min="1" max="1" width="1.5703125" customWidth="1"/>
    <col min="3" max="3" width="31.7109375" customWidth="1"/>
    <col min="4" max="4" width="4.42578125" customWidth="1"/>
    <col min="5" max="5" width="11.140625" customWidth="1"/>
    <col min="6" max="6" width="0.42578125" customWidth="1"/>
    <col min="7" max="7" width="3.85546875" customWidth="1"/>
    <col min="8" max="8" width="11.85546875" bestFit="1" customWidth="1"/>
    <col min="9" max="9" width="9.85546875" customWidth="1"/>
    <col min="10" max="10" width="7.28515625" customWidth="1"/>
  </cols>
  <sheetData>
    <row r="1" spans="2:14" ht="15" customHeight="1" x14ac:dyDescent="0.25">
      <c r="B1" s="44" t="s">
        <v>0</v>
      </c>
      <c r="C1" s="44"/>
      <c r="D1" s="44"/>
      <c r="E1" s="44"/>
      <c r="F1" s="16"/>
      <c r="G1" s="40" t="s">
        <v>4</v>
      </c>
      <c r="H1" s="40"/>
      <c r="I1" s="40"/>
      <c r="J1" s="40"/>
      <c r="K1" s="40"/>
      <c r="L1" s="40"/>
      <c r="M1" s="40"/>
      <c r="N1" s="40"/>
    </row>
    <row r="2" spans="2:14" ht="15" customHeight="1" x14ac:dyDescent="0.25">
      <c r="B2" s="44"/>
      <c r="C2" s="44"/>
      <c r="D2" s="44"/>
      <c r="E2" s="44"/>
      <c r="F2" s="16"/>
      <c r="G2" s="40"/>
      <c r="H2" s="40"/>
      <c r="I2" s="40"/>
      <c r="J2" s="40"/>
      <c r="K2" s="40"/>
      <c r="L2" s="40"/>
      <c r="M2" s="40"/>
      <c r="N2" s="40"/>
    </row>
    <row r="3" spans="2:14" ht="15.75" customHeight="1" x14ac:dyDescent="0.25">
      <c r="B3" s="45" t="s">
        <v>1</v>
      </c>
      <c r="C3" s="45"/>
      <c r="D3" s="45"/>
      <c r="E3" s="45"/>
      <c r="F3" s="17"/>
      <c r="G3" s="51" t="s">
        <v>15</v>
      </c>
      <c r="H3" s="51"/>
      <c r="I3" s="51"/>
      <c r="J3" s="51"/>
      <c r="K3" s="51"/>
      <c r="L3" s="51"/>
      <c r="M3" s="51"/>
      <c r="N3" s="51"/>
    </row>
    <row r="4" spans="2:14" ht="22.5" customHeight="1" x14ac:dyDescent="0.3">
      <c r="B4" s="10" t="s">
        <v>2</v>
      </c>
      <c r="C4" s="6"/>
      <c r="E4" s="8">
        <v>3.45</v>
      </c>
      <c r="F4" s="18"/>
      <c r="I4" s="50" t="s">
        <v>14</v>
      </c>
      <c r="J4" s="50"/>
      <c r="K4" s="50"/>
      <c r="L4" s="50"/>
      <c r="M4" s="50"/>
      <c r="N4" s="50"/>
    </row>
    <row r="5" spans="2:14" ht="20.25" customHeight="1" x14ac:dyDescent="0.3">
      <c r="B5" s="10" t="s">
        <v>5</v>
      </c>
      <c r="C5" s="7"/>
      <c r="E5" s="8">
        <v>10</v>
      </c>
      <c r="F5" s="18"/>
      <c r="H5" s="24">
        <f>D11</f>
        <v>93.75</v>
      </c>
      <c r="I5" s="26">
        <v>15</v>
      </c>
      <c r="J5" s="26">
        <v>10</v>
      </c>
      <c r="K5" s="26">
        <v>9</v>
      </c>
      <c r="L5" s="26">
        <v>8</v>
      </c>
      <c r="M5" s="26">
        <v>7.5</v>
      </c>
      <c r="N5" s="26">
        <v>7</v>
      </c>
    </row>
    <row r="6" spans="2:14" ht="19.5" customHeight="1" thickBot="1" x14ac:dyDescent="0.35">
      <c r="B6" s="11" t="s">
        <v>7</v>
      </c>
      <c r="C6" s="5"/>
      <c r="D6" s="47">
        <f>E5/E4</f>
        <v>2.8985507246376812</v>
      </c>
      <c r="E6" s="47"/>
      <c r="F6" s="18"/>
      <c r="G6" s="49" t="s">
        <v>13</v>
      </c>
      <c r="H6" s="19">
        <v>5</v>
      </c>
      <c r="I6" s="21">
        <f t="dataTable" ref="I6:N11" dt2D="1" dtr="1" r1="E5" r2="E9"/>
        <v>55.500000000000007</v>
      </c>
      <c r="J6">
        <v>31.25</v>
      </c>
      <c r="K6" s="22">
        <v>26.4</v>
      </c>
      <c r="L6">
        <v>21.549999999999997</v>
      </c>
      <c r="M6">
        <v>19.125</v>
      </c>
      <c r="N6">
        <v>16.7</v>
      </c>
    </row>
    <row r="7" spans="2:14" ht="19.5" thickTop="1" x14ac:dyDescent="0.3">
      <c r="B7" s="10" t="s">
        <v>6</v>
      </c>
      <c r="E7" s="9">
        <v>0.03</v>
      </c>
      <c r="F7" s="18"/>
      <c r="G7" s="49"/>
      <c r="H7" s="19">
        <f>H6+5</f>
        <v>10</v>
      </c>
      <c r="I7" s="21">
        <v>111.00000000000001</v>
      </c>
      <c r="J7">
        <v>62.5</v>
      </c>
      <c r="K7" s="22">
        <v>52.8</v>
      </c>
      <c r="L7">
        <v>43.099999999999994</v>
      </c>
      <c r="M7">
        <v>38.25</v>
      </c>
      <c r="N7">
        <v>33.4</v>
      </c>
    </row>
    <row r="8" spans="2:14" ht="19.5" thickBot="1" x14ac:dyDescent="0.35">
      <c r="B8" s="11" t="s">
        <v>3</v>
      </c>
      <c r="C8" s="5"/>
      <c r="D8" s="48">
        <f>(E5-E4)-(E7*E5)</f>
        <v>6.25</v>
      </c>
      <c r="E8" s="48"/>
      <c r="F8" s="18"/>
      <c r="G8" s="49"/>
      <c r="H8" s="19">
        <v>15</v>
      </c>
      <c r="I8" s="21">
        <v>166.50000000000003</v>
      </c>
      <c r="J8">
        <v>93.75</v>
      </c>
      <c r="K8">
        <v>79.199999999999989</v>
      </c>
      <c r="L8">
        <v>64.649999999999991</v>
      </c>
      <c r="M8">
        <v>57.374999999999993</v>
      </c>
      <c r="N8">
        <v>50.099999999999994</v>
      </c>
    </row>
    <row r="9" spans="2:14" ht="19.5" thickTop="1" x14ac:dyDescent="0.3">
      <c r="B9" s="10" t="s">
        <v>8</v>
      </c>
      <c r="C9" s="2"/>
      <c r="E9" s="12">
        <v>15</v>
      </c>
      <c r="F9" s="18"/>
      <c r="G9" s="49"/>
      <c r="H9" s="19">
        <f>H8+10</f>
        <v>25</v>
      </c>
      <c r="I9" s="21">
        <v>277.50000000000006</v>
      </c>
      <c r="J9">
        <v>156.25</v>
      </c>
      <c r="K9" s="22">
        <v>131.99999999999997</v>
      </c>
      <c r="L9">
        <v>107.74999999999999</v>
      </c>
      <c r="M9">
        <v>95.625</v>
      </c>
      <c r="N9">
        <v>83.5</v>
      </c>
    </row>
    <row r="10" spans="2:14" x14ac:dyDescent="0.25">
      <c r="F10" s="18"/>
      <c r="G10" s="49"/>
      <c r="H10" s="19">
        <f>H9+10</f>
        <v>35</v>
      </c>
      <c r="I10" s="21">
        <v>388.50000000000006</v>
      </c>
      <c r="J10">
        <v>218.75</v>
      </c>
      <c r="K10" s="22">
        <v>184.79999999999998</v>
      </c>
      <c r="L10">
        <v>150.85</v>
      </c>
      <c r="M10">
        <v>133.875</v>
      </c>
      <c r="N10">
        <v>116.89999999999999</v>
      </c>
    </row>
    <row r="11" spans="2:14" ht="18.75" x14ac:dyDescent="0.25">
      <c r="B11" s="14" t="s">
        <v>9</v>
      </c>
      <c r="C11" s="13"/>
      <c r="D11" s="39">
        <f>E9*D8</f>
        <v>93.75</v>
      </c>
      <c r="E11" s="39"/>
      <c r="F11" s="18"/>
      <c r="G11" s="49"/>
      <c r="H11" s="19">
        <f>H10+10</f>
        <v>45</v>
      </c>
      <c r="I11" s="21">
        <v>499.50000000000006</v>
      </c>
      <c r="J11">
        <v>281.25</v>
      </c>
      <c r="K11" s="22">
        <v>237.59999999999997</v>
      </c>
      <c r="L11">
        <v>193.95</v>
      </c>
      <c r="M11">
        <v>172.125</v>
      </c>
      <c r="N11">
        <v>150.29999999999998</v>
      </c>
    </row>
    <row r="12" spans="2:14" x14ac:dyDescent="0.25">
      <c r="N12" s="22"/>
    </row>
    <row r="13" spans="2:14" x14ac:dyDescent="0.25">
      <c r="N13" s="22"/>
    </row>
    <row r="14" spans="2:14" x14ac:dyDescent="0.25">
      <c r="I14" s="40"/>
      <c r="J14" s="40"/>
      <c r="K14" s="40"/>
      <c r="N14" s="22"/>
    </row>
    <row r="15" spans="2:14" x14ac:dyDescent="0.25">
      <c r="I15" s="40"/>
      <c r="J15" s="40"/>
      <c r="K15" s="40"/>
    </row>
    <row r="16" spans="2:14" ht="15" customHeight="1" x14ac:dyDescent="0.25">
      <c r="I16" s="41"/>
      <c r="J16" s="41"/>
      <c r="K16" s="20"/>
    </row>
    <row r="17" spans="5:10" x14ac:dyDescent="0.25">
      <c r="I17" s="43"/>
      <c r="J17" s="43"/>
    </row>
    <row r="21" spans="5:10" x14ac:dyDescent="0.25">
      <c r="E21" s="15"/>
    </row>
    <row r="23" spans="5:10" x14ac:dyDescent="0.25">
      <c r="G23" s="1"/>
    </row>
  </sheetData>
  <mergeCells count="12">
    <mergeCell ref="B1:E2"/>
    <mergeCell ref="B3:E3"/>
    <mergeCell ref="D6:E6"/>
    <mergeCell ref="D8:E8"/>
    <mergeCell ref="I4:N4"/>
    <mergeCell ref="G1:N2"/>
    <mergeCell ref="G3:N3"/>
    <mergeCell ref="D11:E11"/>
    <mergeCell ref="I14:K15"/>
    <mergeCell ref="I16:J16"/>
    <mergeCell ref="I17:J17"/>
    <mergeCell ref="G6:G1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7"/>
  <sheetViews>
    <sheetView zoomScale="120" zoomScaleNormal="120" workbookViewId="0">
      <selection activeCell="C21" sqref="C21"/>
    </sheetView>
  </sheetViews>
  <sheetFormatPr baseColWidth="10" defaultColWidth="9.140625" defaultRowHeight="15" x14ac:dyDescent="0.25"/>
  <cols>
    <col min="1" max="1" width="1.5703125" customWidth="1"/>
    <col min="3" max="3" width="31.7109375" customWidth="1"/>
    <col min="4" max="4" width="4.42578125" customWidth="1"/>
    <col min="5" max="5" width="11.140625" customWidth="1"/>
    <col min="6" max="7" width="0.42578125" customWidth="1"/>
    <col min="8" max="8" width="3.85546875" customWidth="1"/>
    <col min="9" max="9" width="10.85546875" customWidth="1"/>
    <col min="10" max="10" width="9.28515625" customWidth="1"/>
    <col min="11" max="11" width="10" customWidth="1"/>
    <col min="12" max="12" width="12.28515625" customWidth="1"/>
    <col min="13" max="13" width="10.5703125" customWidth="1"/>
    <col min="14" max="14" width="10.28515625" customWidth="1"/>
    <col min="15" max="15" width="10.7109375" customWidth="1"/>
  </cols>
  <sheetData>
    <row r="1" spans="1:15" ht="15" customHeight="1" x14ac:dyDescent="0.25">
      <c r="B1" s="40" t="s">
        <v>4</v>
      </c>
      <c r="C1" s="40"/>
      <c r="D1" s="40"/>
      <c r="E1" s="40"/>
      <c r="F1" s="16"/>
      <c r="G1" s="16"/>
      <c r="I1" s="68" t="s">
        <v>24</v>
      </c>
      <c r="J1" s="68"/>
      <c r="K1" s="68"/>
      <c r="L1" s="69"/>
      <c r="M1" s="69"/>
      <c r="N1" s="69"/>
      <c r="O1" s="69"/>
    </row>
    <row r="2" spans="1:15" ht="15" customHeight="1" x14ac:dyDescent="0.25">
      <c r="B2" s="54" t="str">
        <f>B9</f>
        <v>Coste unitario del menú</v>
      </c>
      <c r="C2" s="54"/>
      <c r="D2" s="27" t="s">
        <v>18</v>
      </c>
      <c r="E2" s="29">
        <v>5</v>
      </c>
      <c r="F2" s="16"/>
      <c r="G2" s="16"/>
      <c r="I2" s="65" t="s">
        <v>34</v>
      </c>
      <c r="J2" s="59" t="s">
        <v>29</v>
      </c>
      <c r="K2" s="60"/>
      <c r="L2" s="56" t="s">
        <v>33</v>
      </c>
      <c r="M2" s="57"/>
      <c r="N2" s="57"/>
      <c r="O2" s="58"/>
    </row>
    <row r="3" spans="1:15" ht="15.75" customHeight="1" x14ac:dyDescent="0.25">
      <c r="B3" s="54" t="s">
        <v>19</v>
      </c>
      <c r="C3" s="54"/>
      <c r="D3" s="27" t="s">
        <v>20</v>
      </c>
      <c r="E3" s="29">
        <v>6</v>
      </c>
      <c r="F3" s="17"/>
      <c r="G3" s="17"/>
      <c r="I3" s="66"/>
      <c r="J3" s="61"/>
      <c r="K3" s="62"/>
      <c r="L3" s="74" t="s">
        <v>25</v>
      </c>
      <c r="M3" s="70" t="s">
        <v>26</v>
      </c>
      <c r="N3" s="70" t="s">
        <v>27</v>
      </c>
      <c r="O3" s="72" t="s">
        <v>28</v>
      </c>
    </row>
    <row r="4" spans="1:15" ht="15" customHeight="1" x14ac:dyDescent="0.25">
      <c r="B4" s="54" t="s">
        <v>22</v>
      </c>
      <c r="C4" s="54"/>
      <c r="D4" s="27" t="s">
        <v>21</v>
      </c>
      <c r="E4" s="30">
        <v>0.04</v>
      </c>
      <c r="F4" s="18"/>
      <c r="G4" s="18"/>
      <c r="I4" s="67"/>
      <c r="J4" s="63"/>
      <c r="K4" s="64"/>
      <c r="L4" s="75"/>
      <c r="M4" s="71"/>
      <c r="N4" s="71"/>
      <c r="O4" s="73"/>
    </row>
    <row r="5" spans="1:15" ht="15" customHeight="1" x14ac:dyDescent="0.25">
      <c r="B5" s="54" t="s">
        <v>8</v>
      </c>
      <c r="C5" s="54"/>
      <c r="D5" s="27" t="s">
        <v>23</v>
      </c>
      <c r="E5" s="31">
        <v>5</v>
      </c>
      <c r="F5" s="18"/>
      <c r="G5" s="18"/>
      <c r="I5" s="35">
        <v>0.15</v>
      </c>
      <c r="J5" s="52" t="s">
        <v>31</v>
      </c>
      <c r="K5" s="53"/>
      <c r="L5" s="34">
        <v>5</v>
      </c>
      <c r="M5" s="34">
        <v>6</v>
      </c>
      <c r="N5" s="35">
        <v>0.04</v>
      </c>
      <c r="O5" s="36">
        <v>5</v>
      </c>
    </row>
    <row r="6" spans="1:15" ht="15" customHeight="1" x14ac:dyDescent="0.25">
      <c r="B6" s="55" t="s">
        <v>0</v>
      </c>
      <c r="C6" s="55"/>
      <c r="D6" s="55"/>
      <c r="E6" s="55"/>
      <c r="F6" s="18"/>
      <c r="G6" s="18"/>
      <c r="I6" s="78">
        <v>0.6</v>
      </c>
      <c r="J6" s="76" t="s">
        <v>32</v>
      </c>
      <c r="K6" s="77"/>
      <c r="L6" s="79">
        <v>3.45</v>
      </c>
      <c r="M6" s="79">
        <v>10</v>
      </c>
      <c r="N6" s="78">
        <v>0.03</v>
      </c>
      <c r="O6" s="80">
        <v>15</v>
      </c>
    </row>
    <row r="7" spans="1:15" ht="15" customHeight="1" x14ac:dyDescent="0.25">
      <c r="B7" s="55"/>
      <c r="C7" s="55"/>
      <c r="D7" s="55"/>
      <c r="E7" s="55"/>
      <c r="F7" s="18"/>
      <c r="G7" s="18"/>
      <c r="I7" s="35">
        <v>0.15</v>
      </c>
      <c r="J7" s="52" t="s">
        <v>30</v>
      </c>
      <c r="K7" s="53"/>
      <c r="L7" s="34">
        <v>2.4500000000000002</v>
      </c>
      <c r="M7" s="34">
        <v>15</v>
      </c>
      <c r="N7" s="35">
        <v>2.75E-2</v>
      </c>
      <c r="O7" s="36">
        <v>25</v>
      </c>
    </row>
    <row r="8" spans="1:15" ht="15" customHeight="1" x14ac:dyDescent="0.25">
      <c r="B8" s="45" t="s">
        <v>1</v>
      </c>
      <c r="C8" s="45"/>
      <c r="D8" s="45"/>
      <c r="E8" s="45"/>
      <c r="F8" s="18"/>
      <c r="G8" s="18"/>
      <c r="I8" s="35">
        <f>1-I7-I6-I5</f>
        <v>0.1</v>
      </c>
      <c r="J8" s="52" t="s">
        <v>35</v>
      </c>
      <c r="K8" s="53"/>
      <c r="L8" s="34">
        <v>2.4500000000000002</v>
      </c>
      <c r="M8" s="34">
        <v>15</v>
      </c>
      <c r="N8" s="37">
        <v>0.03</v>
      </c>
      <c r="O8" s="38">
        <v>35</v>
      </c>
    </row>
    <row r="9" spans="1:15" ht="15" customHeight="1" x14ac:dyDescent="0.3">
      <c r="B9" s="10" t="s">
        <v>2</v>
      </c>
      <c r="C9" s="6"/>
      <c r="E9" s="28">
        <f>E2</f>
        <v>5</v>
      </c>
      <c r="F9" s="18"/>
      <c r="G9" s="18"/>
    </row>
    <row r="10" spans="1:15" ht="20.25" x14ac:dyDescent="0.3">
      <c r="B10" s="10" t="s">
        <v>5</v>
      </c>
      <c r="C10" s="7"/>
      <c r="E10" s="28">
        <f>E3</f>
        <v>6</v>
      </c>
      <c r="F10" s="18"/>
      <c r="G10" s="18"/>
    </row>
    <row r="11" spans="1:15" ht="19.5" thickBot="1" x14ac:dyDescent="0.35">
      <c r="B11" s="11" t="s">
        <v>7</v>
      </c>
      <c r="C11" s="5"/>
      <c r="D11" s="47">
        <f>E10/E9</f>
        <v>1.2</v>
      </c>
      <c r="E11" s="47"/>
      <c r="F11" s="18"/>
      <c r="G11" s="18"/>
    </row>
    <row r="12" spans="1:15" ht="19.5" thickTop="1" x14ac:dyDescent="0.3">
      <c r="B12" s="10" t="s">
        <v>6</v>
      </c>
      <c r="E12" s="32">
        <f>E4</f>
        <v>0.04</v>
      </c>
    </row>
    <row r="13" spans="1:15" ht="15" customHeight="1" thickBot="1" x14ac:dyDescent="0.35">
      <c r="B13" s="11" t="s">
        <v>3</v>
      </c>
      <c r="C13" s="5"/>
      <c r="D13" s="48">
        <f>(E10-E9)-(E12*E10)</f>
        <v>0.76</v>
      </c>
      <c r="E13" s="48"/>
      <c r="F13" s="25"/>
      <c r="G13" s="25"/>
      <c r="H13" s="25"/>
      <c r="I13" s="25"/>
      <c r="O13" s="22"/>
    </row>
    <row r="14" spans="1:15" ht="15" customHeight="1" thickTop="1" x14ac:dyDescent="0.3">
      <c r="A14" s="25"/>
      <c r="B14" s="10" t="s">
        <v>8</v>
      </c>
      <c r="C14" s="2"/>
      <c r="E14" s="33">
        <f>NC</f>
        <v>5</v>
      </c>
      <c r="F14" s="25"/>
      <c r="G14" s="25"/>
    </row>
    <row r="15" spans="1:15" ht="15" customHeight="1" x14ac:dyDescent="0.25"/>
    <row r="16" spans="1:15" ht="15" customHeight="1" x14ac:dyDescent="0.25">
      <c r="B16" s="14" t="s">
        <v>9</v>
      </c>
      <c r="C16" s="13"/>
      <c r="D16" s="39">
        <f>E14*D13</f>
        <v>3.8</v>
      </c>
      <c r="E16" s="39"/>
    </row>
    <row r="17" spans="8:26" ht="15.75" x14ac:dyDescent="0.25">
      <c r="S17" s="51" t="s">
        <v>15</v>
      </c>
      <c r="T17" s="51"/>
      <c r="U17" s="51"/>
      <c r="V17" s="51"/>
      <c r="W17" s="51"/>
      <c r="X17" s="51"/>
      <c r="Y17" s="51"/>
      <c r="Z17" s="51"/>
    </row>
    <row r="18" spans="8:26" x14ac:dyDescent="0.25">
      <c r="U18" s="50" t="s">
        <v>14</v>
      </c>
      <c r="V18" s="50"/>
      <c r="W18" s="50"/>
      <c r="X18" s="50"/>
      <c r="Y18" s="50"/>
      <c r="Z18" s="50"/>
    </row>
    <row r="19" spans="8:26" x14ac:dyDescent="0.25">
      <c r="T19" s="24">
        <f>D16</f>
        <v>3.8</v>
      </c>
      <c r="U19" s="26">
        <v>15</v>
      </c>
      <c r="V19" s="26">
        <v>10</v>
      </c>
      <c r="W19" s="26">
        <v>9</v>
      </c>
      <c r="X19" s="26">
        <v>8</v>
      </c>
      <c r="Y19" s="26">
        <v>7.5</v>
      </c>
      <c r="Z19" s="26">
        <v>7</v>
      </c>
    </row>
    <row r="20" spans="8:26" x14ac:dyDescent="0.25">
      <c r="S20" s="49" t="s">
        <v>13</v>
      </c>
      <c r="T20" s="19">
        <v>5</v>
      </c>
      <c r="U20" s="21">
        <v>55.500000000000007</v>
      </c>
      <c r="V20">
        <v>31.25</v>
      </c>
      <c r="W20" s="22">
        <v>26.4</v>
      </c>
      <c r="X20">
        <v>21.549999999999997</v>
      </c>
      <c r="Y20">
        <v>19.125</v>
      </c>
      <c r="Z20">
        <v>16.7</v>
      </c>
    </row>
    <row r="21" spans="8:26" x14ac:dyDescent="0.25">
      <c r="S21" s="49"/>
      <c r="T21" s="19">
        <f>T20+5</f>
        <v>10</v>
      </c>
      <c r="U21" s="21">
        <v>111.00000000000001</v>
      </c>
      <c r="V21">
        <v>62.5</v>
      </c>
      <c r="W21" s="22">
        <v>52.8</v>
      </c>
      <c r="X21">
        <v>43.099999999999994</v>
      </c>
      <c r="Y21">
        <v>38.25</v>
      </c>
      <c r="Z21">
        <v>33.4</v>
      </c>
    </row>
    <row r="22" spans="8:26" x14ac:dyDescent="0.25">
      <c r="S22" s="49"/>
      <c r="T22" s="19">
        <v>15</v>
      </c>
      <c r="U22" s="21">
        <v>166.50000000000003</v>
      </c>
      <c r="V22">
        <v>93.75</v>
      </c>
      <c r="W22">
        <v>79.199999999999989</v>
      </c>
      <c r="X22">
        <v>64.649999999999991</v>
      </c>
      <c r="Y22">
        <v>57.374999999999993</v>
      </c>
      <c r="Z22">
        <v>50.099999999999994</v>
      </c>
    </row>
    <row r="23" spans="8:26" x14ac:dyDescent="0.25">
      <c r="H23" s="1"/>
      <c r="S23" s="49"/>
      <c r="T23" s="19">
        <f>T22+10</f>
        <v>25</v>
      </c>
      <c r="U23" s="21">
        <v>277.50000000000006</v>
      </c>
      <c r="V23">
        <v>156.25</v>
      </c>
      <c r="W23" s="22">
        <v>131.99999999999997</v>
      </c>
      <c r="X23">
        <v>107.74999999999999</v>
      </c>
      <c r="Y23">
        <v>95.625</v>
      </c>
      <c r="Z23">
        <v>83.5</v>
      </c>
    </row>
    <row r="24" spans="8:26" x14ac:dyDescent="0.25">
      <c r="S24" s="49"/>
      <c r="T24" s="19">
        <f>T23+10</f>
        <v>35</v>
      </c>
      <c r="U24" s="21">
        <v>388.50000000000006</v>
      </c>
      <c r="V24">
        <v>218.75</v>
      </c>
      <c r="W24" s="22">
        <v>184.79999999999998</v>
      </c>
      <c r="X24">
        <v>150.85</v>
      </c>
      <c r="Y24">
        <v>133.875</v>
      </c>
      <c r="Z24">
        <v>116.89999999999999</v>
      </c>
    </row>
    <row r="25" spans="8:26" x14ac:dyDescent="0.25">
      <c r="S25" s="49"/>
      <c r="T25" s="19">
        <f>T24+10</f>
        <v>45</v>
      </c>
      <c r="U25" s="21">
        <v>499.50000000000006</v>
      </c>
      <c r="V25">
        <v>281.25</v>
      </c>
      <c r="W25" s="22">
        <v>237.59999999999997</v>
      </c>
      <c r="X25">
        <v>193.95</v>
      </c>
      <c r="Y25">
        <v>172.125</v>
      </c>
      <c r="Z25">
        <v>150.29999999999998</v>
      </c>
    </row>
    <row r="26" spans="8:26" x14ac:dyDescent="0.25">
      <c r="T26" s="3" t="s">
        <v>17</v>
      </c>
    </row>
    <row r="27" spans="8:26" x14ac:dyDescent="0.25">
      <c r="T27" s="3" t="s">
        <v>16</v>
      </c>
    </row>
  </sheetData>
  <scenarios current="0" show="0" sqref="D11 D13 D16">
    <scenario name="Temporada Baja" locked="1" count="4" user="Autor" comment="Creado por Autor el 13/08/2015">
      <inputCells r="E2" val="5" numFmtId="169"/>
      <inputCells r="E3" val="6" numFmtId="169"/>
      <inputCells r="E4" val="0,04" numFmtId="168"/>
      <inputCells r="E5" val="5" numFmtId="166"/>
    </scenario>
    <scenario name="Temporada Frecuente" locked="1" count="4" user="Autor" comment="Creado por Jose Ignacio González Gómez ">
      <inputCells r="E2" val="3,75" numFmtId="169"/>
      <inputCells r="E3" val="9,5" numFmtId="169"/>
      <inputCells r="E4" val="0,0325" numFmtId="168"/>
      <inputCells r="E5" val="13" numFmtId="166"/>
    </scenario>
    <scenario name="Temporada Alta" locked="1" count="4" user="Autor" comment="Creado por Jose Ignacio González Gómez">
      <inputCells r="E2" val="2,45" numFmtId="169"/>
      <inputCells r="E3" val="15" numFmtId="169"/>
      <inputCells r="E4" val="0,0275" numFmtId="168"/>
      <inputCells r="E5" val="25" numFmtId="166"/>
    </scenario>
    <scenario name="Temporada Excepcional" locked="1" count="4" user="Autor" comment="Creado por Jose Ignacio González Gómez">
      <inputCells r="E2" val="2,45" numFmtId="169"/>
      <inputCells r="E3" val="15" numFmtId="169"/>
      <inputCells r="E4" val="0,03" numFmtId="168"/>
      <inputCells r="E5" val="35" numFmtId="166"/>
    </scenario>
  </scenarios>
  <mergeCells count="25">
    <mergeCell ref="S17:Z17"/>
    <mergeCell ref="U18:Z18"/>
    <mergeCell ref="D11:E11"/>
    <mergeCell ref="S20:S25"/>
    <mergeCell ref="D13:E13"/>
    <mergeCell ref="D16:E16"/>
    <mergeCell ref="L2:O2"/>
    <mergeCell ref="J2:K4"/>
    <mergeCell ref="B1:E1"/>
    <mergeCell ref="B2:C2"/>
    <mergeCell ref="B3:C3"/>
    <mergeCell ref="B4:C4"/>
    <mergeCell ref="I2:I4"/>
    <mergeCell ref="I1:O1"/>
    <mergeCell ref="M3:M4"/>
    <mergeCell ref="N3:N4"/>
    <mergeCell ref="O3:O4"/>
    <mergeCell ref="L3:L4"/>
    <mergeCell ref="J5:K5"/>
    <mergeCell ref="J7:K7"/>
    <mergeCell ref="J6:K6"/>
    <mergeCell ref="J8:K8"/>
    <mergeCell ref="B5:C5"/>
    <mergeCell ref="B6:E7"/>
    <mergeCell ref="B8:E8"/>
  </mergeCells>
  <hyperlinks>
    <hyperlink ref="T27" r:id="rId1"/>
    <hyperlink ref="T26" r:id="rId2"/>
  </hyperlinks>
  <pageMargins left="0.7" right="0.7" top="0.75" bottom="0.75" header="0.3" footer="0.3"/>
  <pageSetup paperSize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H16"/>
  <sheetViews>
    <sheetView showGridLines="0" tabSelected="1" workbookViewId="0">
      <selection activeCell="G19" sqref="G19"/>
    </sheetView>
  </sheetViews>
  <sheetFormatPr baseColWidth="10" defaultRowHeight="15" outlineLevelRow="1" outlineLevelCol="1" x14ac:dyDescent="0.25"/>
  <cols>
    <col min="1" max="1" width="1.85546875" customWidth="1"/>
    <col min="3" max="3" width="14.28515625" bestFit="1" customWidth="1"/>
    <col min="4" max="8" width="19.85546875" bestFit="1" customWidth="1" outlineLevel="1"/>
  </cols>
  <sheetData>
    <row r="1" spans="2:8" ht="15.75" thickBot="1" x14ac:dyDescent="0.3"/>
    <row r="2" spans="2:8" ht="15.75" x14ac:dyDescent="0.25">
      <c r="B2" s="89" t="s">
        <v>39</v>
      </c>
      <c r="C2" s="89"/>
      <c r="D2" s="94"/>
      <c r="E2" s="94"/>
      <c r="F2" s="94"/>
      <c r="G2" s="94"/>
      <c r="H2" s="94"/>
    </row>
    <row r="3" spans="2:8" ht="15.75" collapsed="1" x14ac:dyDescent="0.25">
      <c r="B3" s="88"/>
      <c r="C3" s="88"/>
      <c r="D3" s="95" t="s">
        <v>41</v>
      </c>
      <c r="E3" s="95" t="s">
        <v>31</v>
      </c>
      <c r="F3" s="95" t="s">
        <v>32</v>
      </c>
      <c r="G3" s="95" t="s">
        <v>30</v>
      </c>
      <c r="H3" s="95" t="s">
        <v>35</v>
      </c>
    </row>
    <row r="4" spans="2:8" ht="22.5" hidden="1" outlineLevel="1" x14ac:dyDescent="0.25">
      <c r="B4" s="91"/>
      <c r="C4" s="91"/>
      <c r="D4" s="81"/>
      <c r="E4" s="99" t="s">
        <v>36</v>
      </c>
      <c r="F4" s="99" t="s">
        <v>37</v>
      </c>
      <c r="G4" s="99" t="s">
        <v>38</v>
      </c>
      <c r="H4" s="99" t="s">
        <v>38</v>
      </c>
    </row>
    <row r="5" spans="2:8" x14ac:dyDescent="0.25">
      <c r="B5" s="92" t="s">
        <v>40</v>
      </c>
      <c r="C5" s="92"/>
      <c r="D5" s="90"/>
      <c r="E5" s="90"/>
      <c r="F5" s="90"/>
      <c r="G5" s="90"/>
      <c r="H5" s="90"/>
    </row>
    <row r="6" spans="2:8" outlineLevel="1" x14ac:dyDescent="0.25">
      <c r="B6" s="91"/>
      <c r="C6" s="91" t="s">
        <v>18</v>
      </c>
      <c r="D6" s="82">
        <v>5</v>
      </c>
      <c r="E6" s="96">
        <v>5</v>
      </c>
      <c r="F6" s="96">
        <v>3.75</v>
      </c>
      <c r="G6" s="96">
        <v>2.4500000000000002</v>
      </c>
      <c r="H6" s="96">
        <v>2.4500000000000002</v>
      </c>
    </row>
    <row r="7" spans="2:8" outlineLevel="1" x14ac:dyDescent="0.25">
      <c r="B7" s="91"/>
      <c r="C7" s="91" t="s">
        <v>20</v>
      </c>
      <c r="D7" s="82">
        <v>6</v>
      </c>
      <c r="E7" s="96">
        <v>6</v>
      </c>
      <c r="F7" s="96">
        <v>9.5</v>
      </c>
      <c r="G7" s="96">
        <v>15</v>
      </c>
      <c r="H7" s="96">
        <v>15</v>
      </c>
    </row>
    <row r="8" spans="2:8" outlineLevel="1" x14ac:dyDescent="0.25">
      <c r="B8" s="91"/>
      <c r="C8" s="91" t="s">
        <v>21</v>
      </c>
      <c r="D8" s="83">
        <v>0.04</v>
      </c>
      <c r="E8" s="97">
        <v>0.04</v>
      </c>
      <c r="F8" s="97">
        <v>3.2500000000000001E-2</v>
      </c>
      <c r="G8" s="97">
        <v>2.75E-2</v>
      </c>
      <c r="H8" s="97">
        <v>0.03</v>
      </c>
    </row>
    <row r="9" spans="2:8" outlineLevel="1" x14ac:dyDescent="0.25">
      <c r="B9" s="91"/>
      <c r="C9" s="91" t="s">
        <v>23</v>
      </c>
      <c r="D9" s="84">
        <v>5</v>
      </c>
      <c r="E9" s="98">
        <v>5</v>
      </c>
      <c r="F9" s="98">
        <v>13</v>
      </c>
      <c r="G9" s="98">
        <v>25</v>
      </c>
      <c r="H9" s="98">
        <v>35</v>
      </c>
    </row>
    <row r="10" spans="2:8" x14ac:dyDescent="0.25">
      <c r="B10" s="92" t="s">
        <v>42</v>
      </c>
      <c r="C10" s="92"/>
      <c r="D10" s="90"/>
      <c r="E10" s="90"/>
      <c r="F10" s="90"/>
      <c r="G10" s="90"/>
      <c r="H10" s="90"/>
    </row>
    <row r="11" spans="2:8" outlineLevel="1" x14ac:dyDescent="0.25">
      <c r="B11" s="91"/>
      <c r="C11" s="91" t="s">
        <v>46</v>
      </c>
      <c r="D11" s="85">
        <v>1.2</v>
      </c>
      <c r="E11" s="85">
        <v>1.2</v>
      </c>
      <c r="F11" s="85">
        <v>2.5333333333333301</v>
      </c>
      <c r="G11" s="85">
        <v>6.12244897959184</v>
      </c>
      <c r="H11" s="85">
        <v>6.12244897959184</v>
      </c>
    </row>
    <row r="12" spans="2:8" outlineLevel="1" x14ac:dyDescent="0.25">
      <c r="B12" s="91"/>
      <c r="C12" s="91" t="s">
        <v>47</v>
      </c>
      <c r="D12" s="86">
        <v>0.76</v>
      </c>
      <c r="E12" s="86">
        <v>0.76</v>
      </c>
      <c r="F12" s="86">
        <v>5.4412500000000001</v>
      </c>
      <c r="G12" s="86">
        <v>12.137499999999999</v>
      </c>
      <c r="H12" s="86">
        <v>12.1</v>
      </c>
    </row>
    <row r="13" spans="2:8" ht="15.75" outlineLevel="1" thickBot="1" x14ac:dyDescent="0.3">
      <c r="B13" s="93"/>
      <c r="C13" s="93" t="s">
        <v>48</v>
      </c>
      <c r="D13" s="87">
        <v>3.8</v>
      </c>
      <c r="E13" s="87">
        <v>3.8</v>
      </c>
      <c r="F13" s="87">
        <v>70.736249999999998</v>
      </c>
      <c r="G13" s="87">
        <v>303.4375</v>
      </c>
      <c r="H13" s="87">
        <v>423.5</v>
      </c>
    </row>
    <row r="14" spans="2:8" x14ac:dyDescent="0.25">
      <c r="B14" t="s">
        <v>43</v>
      </c>
    </row>
    <row r="15" spans="2:8" x14ac:dyDescent="0.25">
      <c r="B15" t="s">
        <v>44</v>
      </c>
    </row>
    <row r="16" spans="2:8" x14ac:dyDescent="0.25">
      <c r="B16" t="s">
        <v>45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workbookViewId="0">
      <selection activeCell="G4" sqref="G4"/>
    </sheetView>
  </sheetViews>
  <sheetFormatPr baseColWidth="10" defaultRowHeight="15" x14ac:dyDescent="0.25"/>
  <cols>
    <col min="1" max="1" width="22.140625" bestFit="1" customWidth="1"/>
    <col min="2" max="2" width="14.28515625" bestFit="1" customWidth="1"/>
    <col min="3" max="3" width="13.7109375" bestFit="1" customWidth="1"/>
    <col min="4" max="4" width="12.85546875" bestFit="1" customWidth="1"/>
  </cols>
  <sheetData>
    <row r="1" spans="1:4" x14ac:dyDescent="0.25">
      <c r="A1" s="100" t="s">
        <v>50</v>
      </c>
      <c r="B1" t="s">
        <v>51</v>
      </c>
    </row>
    <row r="3" spans="1:4" x14ac:dyDescent="0.25">
      <c r="A3" s="100" t="s">
        <v>49</v>
      </c>
      <c r="B3" t="s">
        <v>46</v>
      </c>
      <c r="C3" t="s">
        <v>47</v>
      </c>
      <c r="D3" t="s">
        <v>48</v>
      </c>
    </row>
    <row r="4" spans="1:4" x14ac:dyDescent="0.25">
      <c r="A4" s="101" t="s">
        <v>30</v>
      </c>
      <c r="B4" s="102">
        <v>6.1224489795918364</v>
      </c>
      <c r="C4" s="102">
        <v>12.137500000000001</v>
      </c>
      <c r="D4" s="102">
        <v>303.4375</v>
      </c>
    </row>
    <row r="5" spans="1:4" x14ac:dyDescent="0.25">
      <c r="A5" s="101" t="s">
        <v>31</v>
      </c>
      <c r="B5" s="102">
        <v>1.2</v>
      </c>
      <c r="C5" s="102">
        <v>0.76</v>
      </c>
      <c r="D5" s="102">
        <v>3.8</v>
      </c>
    </row>
    <row r="6" spans="1:4" x14ac:dyDescent="0.25">
      <c r="A6" s="101" t="s">
        <v>35</v>
      </c>
      <c r="B6" s="102">
        <v>6.1224489795918364</v>
      </c>
      <c r="C6" s="102">
        <v>12.100000000000001</v>
      </c>
      <c r="D6" s="102">
        <v>423.50000000000006</v>
      </c>
    </row>
    <row r="7" spans="1:4" x14ac:dyDescent="0.25">
      <c r="A7" s="101" t="s">
        <v>32</v>
      </c>
      <c r="B7" s="102">
        <v>2.5333333333333332</v>
      </c>
      <c r="C7" s="102">
        <v>5.4412500000000001</v>
      </c>
      <c r="D7" s="102">
        <v>70.736249999999998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7</vt:i4>
      </vt:variant>
    </vt:vector>
  </HeadingPairs>
  <TitlesOfParts>
    <vt:vector size="12" baseType="lpstr">
      <vt:lpstr>Tabla 1 variable</vt:lpstr>
      <vt:lpstr>Tabla de 2 variables</vt:lpstr>
      <vt:lpstr>Escenarios</vt:lpstr>
      <vt:lpstr>Resumen del escenario</vt:lpstr>
      <vt:lpstr>Tabla dinámica del escenario</vt:lpstr>
      <vt:lpstr>Bº_Bruto_Dia</vt:lpstr>
      <vt:lpstr>CO</vt:lpstr>
      <vt:lpstr>CU</vt:lpstr>
      <vt:lpstr>Margen_Bruto</vt:lpstr>
      <vt:lpstr>NC</vt:lpstr>
      <vt:lpstr>PU</vt:lpstr>
      <vt:lpstr>Tasa_comensal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2015-08-14T11:52:51Z</dcterms:modified>
</cp:coreProperties>
</file>